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13-05-2019_ 2 x call options\"/>
    </mc:Choice>
  </mc:AlternateContent>
  <bookViews>
    <workbookView xWindow="0" yWindow="0" windowWidth="21570" windowHeight="7380"/>
  </bookViews>
  <sheets>
    <sheet name="Bidding Sheet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J16" i="4" l="1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5" i="4"/>
  <c r="J14" i="4"/>
  <c r="J13" i="4"/>
  <c r="J12" i="4"/>
  <c r="I15" i="4"/>
  <c r="I16" i="4"/>
  <c r="J12" i="1" l="1"/>
  <c r="J13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13" i="4"/>
  <c r="I31" i="4" l="1"/>
  <c r="H31" i="4"/>
  <c r="D31" i="4"/>
  <c r="I30" i="4"/>
  <c r="H30" i="4"/>
  <c r="D30" i="4"/>
  <c r="I29" i="4"/>
  <c r="H29" i="4"/>
  <c r="D29" i="4"/>
  <c r="I28" i="4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H16" i="4"/>
  <c r="D16" i="4"/>
  <c r="H15" i="4"/>
  <c r="D15" i="4"/>
  <c r="I14" i="4"/>
  <c r="H14" i="4"/>
  <c r="D14" i="4"/>
  <c r="H13" i="4"/>
  <c r="D13" i="4"/>
  <c r="I12" i="4"/>
  <c r="H12" i="4"/>
  <c r="D12" i="4"/>
  <c r="I13" i="1" l="1"/>
  <c r="I12" i="1"/>
  <c r="I14" i="1" l="1"/>
  <c r="J14" i="1" s="1"/>
  <c r="I15" i="1"/>
  <c r="J15" i="1" s="1"/>
  <c r="I16" i="1"/>
  <c r="J16" i="1" s="1"/>
  <c r="I17" i="1"/>
  <c r="I18" i="1"/>
  <c r="I19" i="1"/>
  <c r="I20" i="1"/>
  <c r="I21" i="1" l="1"/>
  <c r="I22" i="1"/>
  <c r="I23" i="1" l="1"/>
  <c r="I24" i="1"/>
  <c r="I25" i="1"/>
  <c r="I26" i="1"/>
  <c r="I27" i="1"/>
  <c r="I28" i="1"/>
  <c r="I29" i="1"/>
  <c r="I30" i="1"/>
  <c r="I3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2" i="1"/>
</calcChain>
</file>

<file path=xl/sharedStrings.xml><?xml version="1.0" encoding="utf-8"?>
<sst xmlns="http://schemas.openxmlformats.org/spreadsheetml/2006/main" count="57" uniqueCount="30">
  <si>
    <t>Company name</t>
  </si>
  <si>
    <t>Contact</t>
  </si>
  <si>
    <t xml:space="preserve">Total volume bid </t>
  </si>
  <si>
    <t>Bid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</si>
  <si>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</si>
  <si>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</si>
  <si>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</si>
  <si>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</si>
  <si>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</si>
  <si>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</si>
  <si>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</si>
  <si>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Maximum capacities</t>
  </si>
  <si>
    <t>Fixed or fill bid</t>
  </si>
  <si>
    <t>MWh</t>
  </si>
  <si>
    <t>2,000,000 MWh</t>
  </si>
  <si>
    <t>120/60</t>
  </si>
  <si>
    <t>170/85</t>
  </si>
  <si>
    <t>170/170</t>
  </si>
  <si>
    <t>Bid [€]</t>
  </si>
  <si>
    <t>Total price  [€]</t>
  </si>
  <si>
    <t xml:space="preserve">SBUs </t>
  </si>
  <si>
    <t>MW</t>
  </si>
  <si>
    <t>694 MW</t>
  </si>
  <si>
    <t>1388 MW</t>
  </si>
  <si>
    <t>Price [€/MWh] (max three decimals)</t>
  </si>
  <si>
    <t xml:space="preserve"># Days for Injection/withdrawal </t>
  </si>
  <si>
    <t>Fill</t>
  </si>
  <si>
    <t>45 3067 4727</t>
  </si>
  <si>
    <t>Emil Carlson</t>
  </si>
  <si>
    <t>4th June 2019 between 11:00 and 12:00 Danish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</si>
</sst>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#,##0_ ;\-#,##0\ "/>
    <numFmt numFmtId="171" formatCode="0.000"/>
    <numFmt numFmtId="172" formatCode="#,##0\ &quot; 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70" fontId="0" fillId="4" borderId="0" xfId="1" applyNumberFormat="1" applyFont="1" applyFill="1" applyAlignment="1" applyProtection="1">
      <alignment horizontal="center"/>
      <protection locked="0"/>
    </xf>
    <xf numFmtId="167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right"/>
    </xf>
    <xf numFmtId="171" fontId="0" fillId="4" borderId="0" xfId="0" applyNumberForma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4" borderId="0" xfId="1" quotePrefix="1" applyNumberFormat="1" applyFont="1" applyFill="1" applyProtection="1">
      <protection locked="0"/>
    </xf>
    <xf numFmtId="0" fontId="10" fillId="0" borderId="0" xfId="0" applyFont="1"/>
  </cellXfs>
  <cellStyles count="2">
    <cellStyle name="K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96775" y="190500"/>
          <a:ext cx="5886450" cy="60960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sealed</a:t>
          </a:r>
          <a:r>
            <a:rPr lang="en-GB" sz="110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bit auction with a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for delivery starting 1st May 2020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elects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3.5 €/MWh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3.0 €/MWh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2th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September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shall be submitted to contact@gasstorage.dk the 4th June 2019 between 11:00 and 12:00 Danish time.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</a:t>
          </a:r>
          <a:endParaRPr lang="en-US">
            <a:effectLst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clause 6.7 in the Auction Rules (short option).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</a:t>
          </a:r>
          <a:r>
            <a:rPr lang="en-GB" sz="1400" b="1" baseline="0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data for: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bid, cf. clause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6.7 in the Auction Rules (short option)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4) Bids must be entered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5)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on 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4th June 2019 between 11:00 and 12:00 Danish time.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6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657225</xdr:colOff>
      <xdr:row>0</xdr:row>
      <xdr:rowOff>133350</xdr:rowOff>
    </xdr:from>
    <xdr:to>
      <xdr:col>16</xdr:col>
      <xdr:colOff>133350</xdr:colOff>
      <xdr:row>32</xdr:row>
      <xdr:rowOff>133350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95A28D50-3543-4FE9-AFDC-5F5739552EEE}"/>
            </a:ext>
          </a:extLst>
        </xdr:cNvPr>
        <xdr:cNvSpPr/>
      </xdr:nvSpPr>
      <xdr:spPr>
        <a:xfrm>
          <a:off x="12430125" y="133350"/>
          <a:ext cx="5886450" cy="60960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sealed</a:t>
          </a:r>
          <a:r>
            <a:rPr lang="en-GB" sz="110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bit auction with a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for delivery starting 1st May 2020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elects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3.5 €/MWh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3.0 €/MWh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2th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September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2019,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shall be submitted to contact@gasstorage.dk the 4th June 2019 between 11:00 and 12:00 Danish time.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</a:t>
          </a:r>
          <a:endParaRPr lang="en-US">
            <a:effectLst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clause 6.7 in the Auction Rules.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</a:t>
          </a:r>
          <a:r>
            <a:rPr lang="en-GB" sz="1400" b="1" baseline="0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data for: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bid, cf. clause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6.7 in the Auction Rules (short option)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must be entered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on 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4th June 2019 between 11:00 and 12:00 Danish time.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abSelected="1" topLeftCell="D1" zoomScaleNormal="100" workbookViewId="0">
      <selection activeCell="E2" sqref="E2"/>
    </sheetView>
  </sheetViews>
  <sheetFormatPr defaultColWidth="9.1328125" defaultRowHeight="14.25" x14ac:dyDescent="0.45"/>
  <cols>
    <col min="1" max="2" width="9.1328125" style="1"/>
    <col min="3" max="3" width="3.265625" style="1" customWidth="1"/>
    <col min="4" max="4" width="27" style="1" customWidth="1"/>
    <col min="5" max="5" width="15.59765625" style="1" bestFit="1" customWidth="1"/>
    <col min="6" max="6" width="19.1328125" style="1" customWidth="1"/>
    <col min="7" max="7" width="33.86328125" style="1" bestFit="1" customWidth="1"/>
    <col min="8" max="8" width="18.73046875" style="1" bestFit="1" customWidth="1"/>
    <col min="9" max="9" width="18.59765625" style="1" customWidth="1"/>
    <col min="10" max="10" width="22.1328125" style="1" customWidth="1"/>
    <col min="11" max="11" width="22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3" t="s">
        <v>0</v>
      </c>
      <c r="E2" s="14"/>
      <c r="G2" s="24"/>
      <c r="H2" s="24" t="s">
        <v>5</v>
      </c>
      <c r="I2" s="24" t="s">
        <v>9</v>
      </c>
      <c r="J2" s="24" t="s">
        <v>10</v>
      </c>
      <c r="K2" s="12"/>
      <c r="L2" s="7"/>
      <c r="M2" s="7"/>
      <c r="N2" s="7"/>
      <c r="O2" s="5"/>
      <c r="P2" s="5"/>
    </row>
    <row r="3" spans="4:16" x14ac:dyDescent="0.45">
      <c r="D3" s="13" t="s">
        <v>1</v>
      </c>
      <c r="E3" s="29"/>
      <c r="G3" s="25" t="s">
        <v>11</v>
      </c>
      <c r="H3" s="25" t="s">
        <v>14</v>
      </c>
      <c r="I3" s="25" t="s">
        <v>22</v>
      </c>
      <c r="J3" s="25" t="s">
        <v>23</v>
      </c>
      <c r="K3" s="7"/>
      <c r="L3" s="7"/>
      <c r="M3" s="7"/>
      <c r="N3" s="7"/>
      <c r="O3" s="5"/>
      <c r="P3" s="5"/>
    </row>
    <row r="4" spans="4:16" ht="15" customHeight="1" x14ac:dyDescent="0.45">
      <c r="D4" s="13" t="s">
        <v>7</v>
      </c>
      <c r="E4" s="14"/>
      <c r="G4" s="20" t="s">
        <v>20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45">
      <c r="G5" s="27" t="s">
        <v>25</v>
      </c>
      <c r="H5" s="27" t="s">
        <v>13</v>
      </c>
      <c r="I5" s="27" t="s">
        <v>21</v>
      </c>
      <c r="J5" s="27" t="s">
        <v>21</v>
      </c>
      <c r="K5" s="8"/>
      <c r="L5" s="11"/>
      <c r="M5" s="11"/>
      <c r="N5" s="8"/>
      <c r="O5" s="5"/>
      <c r="P5" s="5"/>
    </row>
    <row r="6" spans="4:16" x14ac:dyDescent="0.45">
      <c r="D6" s="13" t="s">
        <v>12</v>
      </c>
      <c r="E6" s="14"/>
      <c r="F6" s="4"/>
      <c r="G6" s="21" t="s">
        <v>15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45">
      <c r="F7" s="4"/>
      <c r="G7" s="21" t="s">
        <v>16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45">
      <c r="F8" s="4"/>
      <c r="G8" s="21" t="s">
        <v>17</v>
      </c>
      <c r="H8" s="28">
        <v>1</v>
      </c>
      <c r="I8" s="21">
        <v>0.245</v>
      </c>
      <c r="J8" s="21">
        <v>0.245</v>
      </c>
    </row>
    <row r="9" spans="4:16" x14ac:dyDescent="0.45">
      <c r="F9" s="4"/>
      <c r="K9" s="18"/>
    </row>
    <row r="10" spans="4:16" x14ac:dyDescent="0.45">
      <c r="F10" s="4"/>
      <c r="K10" s="18"/>
    </row>
    <row r="11" spans="4:16" x14ac:dyDescent="0.45">
      <c r="D11" s="13" t="s">
        <v>4</v>
      </c>
      <c r="E11" s="13" t="s">
        <v>3</v>
      </c>
      <c r="F11" s="13" t="s">
        <v>8</v>
      </c>
      <c r="G11" s="13" t="s">
        <v>24</v>
      </c>
      <c r="H11" s="13" t="s">
        <v>18</v>
      </c>
      <c r="I11" s="13" t="s">
        <v>2</v>
      </c>
      <c r="J11" s="13" t="s">
        <v>19</v>
      </c>
      <c r="K11" s="18"/>
    </row>
    <row r="12" spans="4:16" x14ac:dyDescent="0.45">
      <c r="D12" s="15" t="str">
        <f t="shared" ref="D12:D31" si="0">IF(F12&gt;0,$E$2,"")</f>
        <v/>
      </c>
      <c r="E12" s="15">
        <v>1</v>
      </c>
      <c r="F12" s="19"/>
      <c r="G12" s="23"/>
      <c r="H12" s="22" t="str">
        <f t="shared" ref="H12:H31" si="1">+IF(F12&gt;0,F12*G12,"")</f>
        <v/>
      </c>
      <c r="I12" s="16" t="str">
        <f>+IF(F12&gt;0,SUM($F$12:F12),"")</f>
        <v/>
      </c>
      <c r="J12" s="22" t="str">
        <f>IF(G12="","",I12*G12)</f>
        <v/>
      </c>
      <c r="K12" s="18"/>
    </row>
    <row r="13" spans="4:16" x14ac:dyDescent="0.45">
      <c r="D13" s="15" t="str">
        <f t="shared" si="0"/>
        <v/>
      </c>
      <c r="E13" s="15">
        <v>2</v>
      </c>
      <c r="F13" s="19"/>
      <c r="G13" s="23"/>
      <c r="H13" s="22" t="str">
        <f t="shared" si="1"/>
        <v/>
      </c>
      <c r="I13" s="16" t="str">
        <f>+IF(F13&gt;0,SUM($F$12:F13),"")</f>
        <v/>
      </c>
      <c r="J13" s="22" t="str">
        <f>IF(G13="","",I13*G13)</f>
        <v/>
      </c>
      <c r="K13" s="18"/>
    </row>
    <row r="14" spans="4:16" x14ac:dyDescent="0.45">
      <c r="D14" s="15" t="str">
        <f>IF(F14&gt;0,$E$2,"")</f>
        <v/>
      </c>
      <c r="E14" s="15">
        <v>3</v>
      </c>
      <c r="F14" s="19"/>
      <c r="G14" s="23"/>
      <c r="H14" s="22" t="str">
        <f>+IF(F14&gt;0,F14*G14,"")</f>
        <v/>
      </c>
      <c r="I14" s="16" t="str">
        <f>+IF(F14&gt;0,SUM($F$12:F14),"")</f>
        <v/>
      </c>
      <c r="J14" s="22" t="str">
        <f t="shared" ref="J14:J31" si="2">IF(G14="","",I14*G14)</f>
        <v/>
      </c>
      <c r="K14" s="18"/>
    </row>
    <row r="15" spans="4:16" x14ac:dyDescent="0.45">
      <c r="D15" s="15" t="str">
        <f>IF(F15&gt;0,$E$2,"")</f>
        <v/>
      </c>
      <c r="E15" s="15">
        <v>4</v>
      </c>
      <c r="F15" s="19"/>
      <c r="G15" s="23"/>
      <c r="H15" s="22" t="str">
        <f>+IF(F15&gt;0,F15*G15,"")</f>
        <v/>
      </c>
      <c r="I15" s="16" t="str">
        <f>+IF(F15&gt;0,SUM($F$12:F15),"")</f>
        <v/>
      </c>
      <c r="J15" s="22" t="str">
        <f t="shared" si="2"/>
        <v/>
      </c>
      <c r="K15" s="18"/>
    </row>
    <row r="16" spans="4:16" x14ac:dyDescent="0.45">
      <c r="D16" s="15" t="str">
        <f>IF(F16&gt;0,$E$2,"")</f>
        <v/>
      </c>
      <c r="E16" s="15">
        <v>5</v>
      </c>
      <c r="F16" s="19"/>
      <c r="G16" s="23"/>
      <c r="H16" s="22" t="str">
        <f>+IF(F16&gt;0,F16*G16,"")</f>
        <v/>
      </c>
      <c r="I16" s="16" t="str">
        <f>+IF(F16&gt;0,SUM($F$12:F16),"")</f>
        <v/>
      </c>
      <c r="J16" s="22" t="str">
        <f t="shared" si="2"/>
        <v/>
      </c>
      <c r="K16" s="18"/>
    </row>
    <row r="17" spans="4:10" x14ac:dyDescent="0.4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si="2"/>
        <v/>
      </c>
    </row>
    <row r="18" spans="4:10" x14ac:dyDescent="0.4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4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4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4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4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4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4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4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4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4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4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4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4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4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45">
      <c r="F32" s="18"/>
    </row>
    <row r="33" spans="4:6" x14ac:dyDescent="0.45">
      <c r="F33" s="17"/>
    </row>
    <row r="36" spans="4:6" x14ac:dyDescent="0.45">
      <c r="D36" s="3"/>
    </row>
  </sheetData>
  <sheetProtection algorithmName="SHA-512" hashValue="4HEdtNTs1B53K7u9VDN/X8JYDdeRZEvqtrO+h9Da6JjUjKyxBJbdVb8EEk3VCuMe2GO/yemODATkiKXK25G5SA==" saltValue="UuWJnl4JtseUUA4wtavahA==" spinCount="100000" sheet="1" selectLockedCells="1"/>
  <sortState ref="F9:G28">
    <sortCondition descending="1" ref="G9:G28"/>
  </sortState>
  <dataValidations count="7">
    <dataValidation type="whole" errorStyle="warning" operator="lessThanOrEqual" allowBlank="1" showErrorMessage="1" errorTitle="Please observe!" error="The value must be integer between 0 and 2,000,000." promptTitle="Volume" prompt="Total volume must not exceed 1,200,000 MWh" sqref="F12:F31">
      <formula1>2000000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operator="lessThan" allowBlank="1" showErrorMessage="1" errorTitle="To high volume" error="To high_x000a_" sqref="F32">
      <formula1>1200000</formula1>
    </dataValidation>
    <dataValidation type="decimal" errorStyle="warning" operator="greaterThanOrEqual" allowBlank="1" showInputMessage="1" showErrorMessage="1" errorTitle="Observe the reservation price!" error="Please note that GSD reserves a minimum price of 0,01 €/MWh for the option." sqref="G12:G31">
      <formula1>0.01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ColWidth="9.1328125" defaultRowHeight="14.25" x14ac:dyDescent="0.45"/>
  <cols>
    <col min="1" max="2" width="9.1328125" style="1"/>
    <col min="3" max="3" width="3.265625" style="1" customWidth="1"/>
    <col min="4" max="4" width="27" style="1" customWidth="1"/>
    <col min="5" max="5" width="15.59765625" style="1" bestFit="1" customWidth="1"/>
    <col min="6" max="6" width="19.1328125" style="1" customWidth="1"/>
    <col min="7" max="7" width="33.86328125" style="1" bestFit="1" customWidth="1"/>
    <col min="8" max="8" width="18.73046875" style="1" bestFit="1" customWidth="1"/>
    <col min="9" max="9" width="18.59765625" style="1" customWidth="1"/>
    <col min="10" max="10" width="22.1328125" style="1" customWidth="1"/>
    <col min="11" max="11" width="22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3" t="s">
        <v>0</v>
      </c>
      <c r="E2" s="14" t="s">
        <v>6</v>
      </c>
      <c r="G2" s="24"/>
      <c r="H2" s="24" t="s">
        <v>5</v>
      </c>
      <c r="I2" s="24" t="s">
        <v>9</v>
      </c>
      <c r="J2" s="24" t="s">
        <v>10</v>
      </c>
      <c r="K2" s="30" t="s">
        <v>29</v>
      </c>
      <c r="L2" s="7"/>
      <c r="M2" s="7"/>
      <c r="N2" s="7"/>
      <c r="O2" s="5"/>
      <c r="P2" s="5"/>
    </row>
    <row r="3" spans="4:16" x14ac:dyDescent="0.45">
      <c r="D3" s="13" t="s">
        <v>1</v>
      </c>
      <c r="E3" s="14" t="s">
        <v>27</v>
      </c>
      <c r="G3" s="25" t="s">
        <v>11</v>
      </c>
      <c r="H3" s="25" t="s">
        <v>14</v>
      </c>
      <c r="I3" s="25" t="s">
        <v>22</v>
      </c>
      <c r="J3" s="25" t="s">
        <v>23</v>
      </c>
      <c r="K3" s="7"/>
      <c r="L3" s="7"/>
      <c r="M3" s="7"/>
      <c r="N3" s="7"/>
      <c r="O3" s="5"/>
      <c r="P3" s="5"/>
    </row>
    <row r="4" spans="4:16" ht="15" customHeight="1" x14ac:dyDescent="0.45">
      <c r="D4" s="13" t="s">
        <v>7</v>
      </c>
      <c r="E4" s="14" t="s">
        <v>28</v>
      </c>
      <c r="G4" s="20" t="s">
        <v>20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45">
      <c r="G5" s="27" t="s">
        <v>25</v>
      </c>
      <c r="H5" s="27" t="s">
        <v>13</v>
      </c>
      <c r="I5" s="27" t="s">
        <v>21</v>
      </c>
      <c r="J5" s="27" t="s">
        <v>21</v>
      </c>
      <c r="K5" s="8"/>
      <c r="L5" s="11"/>
      <c r="M5" s="11"/>
      <c r="N5" s="8"/>
      <c r="O5" s="5"/>
      <c r="P5" s="5"/>
    </row>
    <row r="6" spans="4:16" x14ac:dyDescent="0.45">
      <c r="D6" s="13" t="s">
        <v>12</v>
      </c>
      <c r="E6" s="14" t="s">
        <v>26</v>
      </c>
      <c r="F6" s="4"/>
      <c r="G6" s="21" t="s">
        <v>15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45">
      <c r="F7" s="4"/>
      <c r="G7" s="21" t="s">
        <v>16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45">
      <c r="F8" s="4"/>
      <c r="G8" s="21" t="s">
        <v>17</v>
      </c>
      <c r="H8" s="28">
        <v>1</v>
      </c>
      <c r="I8" s="21">
        <v>0.245</v>
      </c>
      <c r="J8" s="21">
        <v>0.245</v>
      </c>
    </row>
    <row r="9" spans="4:16" x14ac:dyDescent="0.45">
      <c r="F9" s="4"/>
      <c r="K9" s="18"/>
    </row>
    <row r="10" spans="4:16" x14ac:dyDescent="0.45">
      <c r="F10" s="4"/>
      <c r="K10" s="18"/>
    </row>
    <row r="11" spans="4:16" x14ac:dyDescent="0.45">
      <c r="D11" s="13" t="s">
        <v>4</v>
      </c>
      <c r="E11" s="13" t="s">
        <v>3</v>
      </c>
      <c r="F11" s="13" t="s">
        <v>8</v>
      </c>
      <c r="G11" s="13" t="s">
        <v>24</v>
      </c>
      <c r="H11" s="13" t="s">
        <v>18</v>
      </c>
      <c r="I11" s="13" t="s">
        <v>2</v>
      </c>
      <c r="J11" s="13" t="s">
        <v>19</v>
      </c>
      <c r="K11" s="18"/>
    </row>
    <row r="12" spans="4:16" x14ac:dyDescent="0.45">
      <c r="D12" s="15" t="str">
        <f t="shared" ref="D12:D31" si="0">IF(F12&gt;0,$E$2,"")</f>
        <v>Energicia</v>
      </c>
      <c r="E12" s="15">
        <v>1</v>
      </c>
      <c r="F12" s="19">
        <v>50000</v>
      </c>
      <c r="G12" s="23">
        <v>1.7999999999999999E-2</v>
      </c>
      <c r="H12" s="22">
        <f t="shared" ref="H12:H31" si="1">+IF(F12&gt;0,F12*G12,"")</f>
        <v>899.99999999999989</v>
      </c>
      <c r="I12" s="16">
        <f>+IF(F12&gt;0,SUM($F$12:F12),"")</f>
        <v>50000</v>
      </c>
      <c r="J12" s="22">
        <f>IF(G12="","",I12*G12)</f>
        <v>899.99999999999989</v>
      </c>
      <c r="K12" s="18"/>
    </row>
    <row r="13" spans="4:16" x14ac:dyDescent="0.45">
      <c r="D13" s="15" t="str">
        <f t="shared" si="0"/>
        <v>Energicia</v>
      </c>
      <c r="E13" s="15">
        <v>2</v>
      </c>
      <c r="F13" s="19">
        <v>120000</v>
      </c>
      <c r="G13" s="23">
        <v>1.6E-2</v>
      </c>
      <c r="H13" s="22">
        <f t="shared" si="1"/>
        <v>1920</v>
      </c>
      <c r="I13" s="16">
        <f>+IF(F13&gt;0,SUM($F$12:F13),"")</f>
        <v>170000</v>
      </c>
      <c r="J13" s="22">
        <f>IF(G13="","",I13*G13)</f>
        <v>2720</v>
      </c>
      <c r="K13" s="18"/>
    </row>
    <row r="14" spans="4:16" x14ac:dyDescent="0.45">
      <c r="D14" s="15" t="str">
        <f t="shared" si="0"/>
        <v>Energicia</v>
      </c>
      <c r="E14" s="15">
        <v>3</v>
      </c>
      <c r="F14" s="19">
        <v>500000</v>
      </c>
      <c r="G14" s="23">
        <v>1.4500000000000001E-2</v>
      </c>
      <c r="H14" s="22">
        <f t="shared" si="1"/>
        <v>7250</v>
      </c>
      <c r="I14" s="16">
        <f>+IF(F14&gt;0,SUM($F$12:F14),"")</f>
        <v>670000</v>
      </c>
      <c r="J14" s="22">
        <f t="shared" ref="J14:J31" si="2">IF(G14="","",I14*G14)</f>
        <v>9715</v>
      </c>
      <c r="K14" s="18"/>
    </row>
    <row r="15" spans="4:16" x14ac:dyDescent="0.45">
      <c r="D15" s="15" t="str">
        <f t="shared" si="0"/>
        <v>Energicia</v>
      </c>
      <c r="E15" s="15">
        <v>4</v>
      </c>
      <c r="F15" s="19">
        <v>600000</v>
      </c>
      <c r="G15" s="23">
        <v>1.2E-2</v>
      </c>
      <c r="H15" s="22">
        <f t="shared" si="1"/>
        <v>7200</v>
      </c>
      <c r="I15" s="16">
        <f>+IF(F15&gt;0,SUM($F$12:F15),"")</f>
        <v>1270000</v>
      </c>
      <c r="J15" s="22">
        <f t="shared" si="2"/>
        <v>15240</v>
      </c>
      <c r="K15" s="18"/>
    </row>
    <row r="16" spans="4:16" x14ac:dyDescent="0.45">
      <c r="D16" s="15" t="str">
        <f t="shared" si="0"/>
        <v>Energicia</v>
      </c>
      <c r="E16" s="15">
        <v>5</v>
      </c>
      <c r="F16" s="19">
        <v>730000</v>
      </c>
      <c r="G16" s="23">
        <v>0.01</v>
      </c>
      <c r="H16" s="22">
        <f t="shared" si="1"/>
        <v>7300</v>
      </c>
      <c r="I16" s="16">
        <f>+IF(F16&gt;0,SUM($F$12:F16),"")</f>
        <v>2000000</v>
      </c>
      <c r="J16" s="22">
        <f>IF(G16="","",I16*G16)</f>
        <v>20000</v>
      </c>
      <c r="K16" s="18"/>
    </row>
    <row r="17" spans="4:10" x14ac:dyDescent="0.4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si="2"/>
        <v/>
      </c>
    </row>
    <row r="18" spans="4:10" x14ac:dyDescent="0.4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4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4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4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4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4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4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4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4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4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4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4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4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4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45">
      <c r="F32" s="18"/>
    </row>
    <row r="33" spans="4:6" x14ac:dyDescent="0.45">
      <c r="F33" s="17"/>
    </row>
    <row r="36" spans="4:6" x14ac:dyDescent="0.45">
      <c r="D36" s="3"/>
    </row>
  </sheetData>
  <sheetProtection algorithmName="SHA-512" hashValue="QbzOmDvalLJB2YOEfLAd7f9ieM1jdeNyC5f9bd3w/5Sz8zjC1ZykCGYLbG6Kppc7WKUwfXw2Rhr+RUZS3zxmdg==" saltValue="yNcYajcMoL/583ZWjOEBMA==" spinCount="100000" sheet="1" selectLockedCells="1"/>
  <conditionalFormatting sqref="F29">
    <cfRule type="cellIs" dxfId="0" priority="1" operator="greaterThan">
      <formula>1000000</formula>
    </cfRule>
  </conditionalFormatting>
  <dataValidations count="5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" allowBlank="1" showErrorMessage="1" errorTitle="To high volume" error="To high_x000a_" sqref="F32">
      <formula1>1200000</formula1>
    </dataValidation>
    <dataValidation type="whole" allowBlank="1" showErrorMessage="1" errorTitle="Only Integer value" error="Value must be integer between 0 and 2,000,000" promptTitle="Volume" prompt="Total volume must not exceed 1,200,000 MWh" sqref="F12:F31">
      <formula1>1</formula1>
      <formula2>2000000</formula2>
    </dataValidation>
    <dataValidation type="decimal" errorStyle="warning" operator="greaterThanOrEqual" allowBlank="1" showInputMessage="1" showErrorMessage="1" errorTitle="Observe the reservation price!" error="Please note that GSD reserves a minimum price of 0,01 €/MWh for the option." sqref="G12:G31">
      <formula1>0.01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Bidding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2019-05-24T13:07:26Z</dcterms:modified>
</cp:coreProperties>
</file>